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filterPrivacy="1" defaultThemeVersion="124226"/>
  <xr:revisionPtr revIDLastSave="0" documentId="8_{D031D2F5-20AC-4A1A-9D62-45CCFCC76CF4}" xr6:coauthVersionLast="31" xr6:coauthVersionMax="31" xr10:uidLastSave="{00000000-0000-0000-0000-000000000000}"/>
  <bookViews>
    <workbookView xWindow="360" yWindow="270" windowWidth="14940" windowHeight="9150"/>
  </bookViews>
  <sheets>
    <sheet name="Sheet1" sheetId="1" r:id="rId1"/>
  </sheets>
  <definedNames>
    <definedName name="_xlnm.Print_Area" localSheetId="0">Sheet1!$A$1:$F$34</definedName>
  </definedNames>
  <calcPr calcId="179017"/>
</workbook>
</file>

<file path=xl/calcChain.xml><?xml version="1.0" encoding="utf-8"?>
<calcChain xmlns="http://schemas.openxmlformats.org/spreadsheetml/2006/main">
  <c r="F29" i="1" l="1"/>
  <c r="E29" i="1"/>
  <c r="D30" i="1"/>
  <c r="F21" i="1"/>
  <c r="F22" i="1"/>
  <c r="F23" i="1"/>
  <c r="F27" i="1"/>
  <c r="F26" i="1"/>
  <c r="F25" i="1"/>
  <c r="F24" i="1"/>
  <c r="F18" i="1"/>
  <c r="F17" i="1"/>
  <c r="F16" i="1"/>
  <c r="F11" i="1"/>
  <c r="F14" i="1"/>
  <c r="F13" i="1"/>
  <c r="F12" i="1"/>
  <c r="F9" i="1"/>
  <c r="F8" i="1"/>
  <c r="F7" i="1"/>
  <c r="F5" i="1"/>
  <c r="F4" i="1"/>
  <c r="F3" i="1"/>
  <c r="F2" i="1"/>
  <c r="D29" i="1"/>
  <c r="D27" i="1"/>
  <c r="D18" i="1"/>
  <c r="D14" i="1"/>
  <c r="D23" i="1"/>
  <c r="D9" i="1"/>
  <c r="D16" i="1"/>
  <c r="D11" i="1"/>
  <c r="D5" i="1"/>
  <c r="D3" i="1"/>
  <c r="C25" i="1"/>
  <c r="D25" i="1"/>
  <c r="C16" i="1"/>
  <c r="C11" i="1"/>
  <c r="C3" i="1"/>
  <c r="E5" i="1"/>
  <c r="C7" i="1"/>
  <c r="D7" i="1"/>
  <c r="B9" i="1"/>
  <c r="E9" i="1"/>
  <c r="B14" i="1"/>
  <c r="B23" i="1"/>
  <c r="E14" i="1"/>
  <c r="B18" i="1"/>
  <c r="E18" i="1"/>
  <c r="B22" i="1"/>
  <c r="E27" i="1"/>
  <c r="B5" i="1"/>
  <c r="B24" i="1"/>
  <c r="D22" i="1"/>
  <c r="B21" i="1"/>
  <c r="B27" i="1"/>
  <c r="B29" i="1"/>
  <c r="D24" i="1"/>
  <c r="D21" i="1"/>
  <c r="D31" i="1"/>
</calcChain>
</file>

<file path=xl/sharedStrings.xml><?xml version="1.0" encoding="utf-8"?>
<sst xmlns="http://schemas.openxmlformats.org/spreadsheetml/2006/main" count="45" uniqueCount="41">
  <si>
    <t>COVERAGES</t>
  </si>
  <si>
    <t>COVERAGE SET
BY COMPANY</t>
  </si>
  <si>
    <t>% of
Coverage A</t>
  </si>
  <si>
    <t>COVERAGE SHOULD BE</t>
  </si>
  <si>
    <t>AMOUNT PAID TO DATE</t>
  </si>
  <si>
    <t>Coverage A DWELLING</t>
  </si>
  <si>
    <t>Coverage A Extensions</t>
  </si>
  <si>
    <t>Other</t>
  </si>
  <si>
    <t>Coverage A Subtotal</t>
  </si>
  <si>
    <t>A Subtotal</t>
  </si>
  <si>
    <t>Coverage B OTHER STRUCTURES</t>
  </si>
  <si>
    <t>Coverage B Subtotal</t>
  </si>
  <si>
    <t>B Subtotal</t>
  </si>
  <si>
    <t>Coverage C CONTENTS</t>
  </si>
  <si>
    <t>Scheduled Property Inventory</t>
  </si>
  <si>
    <t>Coverage C Subtotal</t>
  </si>
  <si>
    <t>C Subtotal</t>
  </si>
  <si>
    <t>Coverage D ADD'L LIVING EXP</t>
  </si>
  <si>
    <t>Coverage D Subtotal</t>
  </si>
  <si>
    <t>D Subtotal</t>
  </si>
  <si>
    <t>Other Coverages</t>
  </si>
  <si>
    <t>Debris removal - A</t>
  </si>
  <si>
    <t>5% of Coverage A</t>
  </si>
  <si>
    <t>Debris removal - B</t>
  </si>
  <si>
    <t>5% of Coverage B</t>
  </si>
  <si>
    <t>Debris removal - C</t>
  </si>
  <si>
    <t>5% of Coverage C</t>
  </si>
  <si>
    <t>Trees, plants, shrubs, lawns</t>
  </si>
  <si>
    <t>Building Code Upgrade</t>
  </si>
  <si>
    <t>Other Coverages Subtotal</t>
  </si>
  <si>
    <t>OC Subtotal</t>
  </si>
  <si>
    <t>BALANCE TO NEGOTIATE</t>
  </si>
  <si>
    <t>Land Stabilization</t>
  </si>
  <si>
    <t>or actual loss</t>
  </si>
  <si>
    <t xml:space="preserve">LESS PAID TO DATE BY INSURANCE CO </t>
  </si>
  <si>
    <t>SHOULD BE</t>
  </si>
  <si>
    <t>TOTAL</t>
  </si>
  <si>
    <t>UNDISPUTED AMOUNT OWED</t>
  </si>
  <si>
    <t xml:space="preserve">*If the insurance company had gotten your Coverage A, Dwelling, correct in the first place, each of the other coverages would've been higher </t>
  </si>
  <si>
    <t xml:space="preserve"> which exacerbated any underinsurance issue you're experiencing.</t>
  </si>
  <si>
    <t>RED indicates areas that require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</si>
</sst>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#,##0.00;[Red]#,##0.00"/>
    <numFmt numFmtId="166" formatCode="&quot;$&quot;#,##0.00;[Red]&quot;$&quot;#,##0.00;&quot;$&quot;@"/>
    <numFmt numFmtId="167" formatCode="&quot;$&quot;#,##0.00;[Red]&quot;$&quot;#,##0.00"/>
  </numFmts>
  <fonts count="14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8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/>
    <xf numFmtId="165" fontId="7" fillId="0" borderId="2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vertical="center"/>
    </xf>
    <xf numFmtId="167" fontId="9" fillId="0" borderId="4" xfId="0" applyNumberFormat="1" applyFont="1" applyFill="1" applyBorder="1" applyAlignment="1">
      <alignment vertical="center"/>
    </xf>
    <xf numFmtId="166" fontId="9" fillId="0" borderId="5" xfId="0" applyNumberFormat="1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vertical="center"/>
    </xf>
    <xf numFmtId="167" fontId="10" fillId="0" borderId="5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left" vertical="center"/>
    </xf>
    <xf numFmtId="16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NumberFormat="1" applyFont="1" applyFill="1" applyBorder="1" applyAlignment="1">
      <alignment vertical="center"/>
    </xf>
    <xf numFmtId="166" fontId="8" fillId="0" borderId="12" xfId="0" applyNumberFormat="1" applyFont="1" applyFill="1" applyBorder="1" applyAlignment="1" applyProtection="1">
      <alignment horizontal="center" vertical="center"/>
      <protection locked="0"/>
    </xf>
    <xf numFmtId="166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>
      <alignment horizontal="right" vertical="center"/>
    </xf>
    <xf numFmtId="166" fontId="9" fillId="0" borderId="15" xfId="0" applyNumberFormat="1" applyFont="1" applyFill="1" applyBorder="1" applyAlignment="1" applyProtection="1">
      <alignment horizontal="right" vertical="center"/>
      <protection locked="0"/>
    </xf>
    <xf numFmtId="9" fontId="10" fillId="0" borderId="15" xfId="0" applyNumberFormat="1" applyFont="1" applyFill="1" applyBorder="1" applyAlignment="1">
      <alignment horizontal="center" vertical="center"/>
    </xf>
    <xf numFmtId="166" fontId="10" fillId="0" borderId="15" xfId="0" applyNumberFormat="1" applyFont="1" applyFill="1" applyBorder="1" applyAlignment="1">
      <alignment vertical="center"/>
    </xf>
    <xf numFmtId="166" fontId="9" fillId="0" borderId="16" xfId="0" applyNumberFormat="1" applyFont="1" applyFill="1" applyBorder="1" applyAlignment="1" applyProtection="1">
      <alignment vertical="center"/>
      <protection locked="0"/>
    </xf>
    <xf numFmtId="0" fontId="10" fillId="0" borderId="17" xfId="0" applyNumberFormat="1" applyFont="1" applyFill="1" applyBorder="1" applyAlignment="1">
      <alignment horizontal="right" vertical="center"/>
    </xf>
    <xf numFmtId="164" fontId="10" fillId="0" borderId="18" xfId="0" applyNumberFormat="1" applyFont="1" applyFill="1" applyBorder="1" applyAlignment="1">
      <alignment vertical="center"/>
    </xf>
    <xf numFmtId="0" fontId="10" fillId="0" borderId="15" xfId="0" applyNumberFormat="1" applyFont="1" applyFill="1" applyBorder="1" applyAlignment="1">
      <alignment vertical="center"/>
    </xf>
    <xf numFmtId="167" fontId="10" fillId="0" borderId="18" xfId="0" applyNumberFormat="1" applyFont="1" applyFill="1" applyBorder="1" applyAlignment="1">
      <alignment vertical="center"/>
    </xf>
    <xf numFmtId="166" fontId="9" fillId="0" borderId="19" xfId="0" applyNumberFormat="1" applyFont="1" applyFill="1" applyBorder="1" applyAlignment="1" applyProtection="1">
      <alignment vertical="center"/>
      <protection locked="0"/>
    </xf>
    <xf numFmtId="0" fontId="7" fillId="0" borderId="20" xfId="0" applyNumberFormat="1" applyFont="1" applyFill="1" applyBorder="1" applyAlignment="1">
      <alignment horizontal="right" vertical="center"/>
    </xf>
    <xf numFmtId="164" fontId="10" fillId="0" borderId="21" xfId="0" applyNumberFormat="1" applyFont="1" applyFill="1" applyBorder="1" applyAlignment="1">
      <alignment vertical="center"/>
    </xf>
    <xf numFmtId="0" fontId="7" fillId="0" borderId="18" xfId="0" applyNumberFormat="1" applyFont="1" applyFill="1" applyBorder="1" applyAlignment="1">
      <alignment horizontal="right" vertical="center"/>
    </xf>
    <xf numFmtId="166" fontId="10" fillId="0" borderId="21" xfId="0" applyNumberFormat="1" applyFont="1" applyFill="1" applyBorder="1" applyAlignment="1">
      <alignment vertical="center"/>
    </xf>
    <xf numFmtId="166" fontId="10" fillId="0" borderId="22" xfId="0" applyNumberFormat="1" applyFont="1" applyFill="1" applyBorder="1" applyAlignment="1">
      <alignment vertical="center"/>
    </xf>
    <xf numFmtId="0" fontId="10" fillId="0" borderId="11" xfId="0" applyNumberFormat="1" applyFont="1" applyFill="1" applyBorder="1" applyAlignment="1"/>
    <xf numFmtId="164" fontId="10" fillId="0" borderId="12" xfId="0" applyNumberFormat="1" applyFont="1" applyFill="1" applyBorder="1" applyAlignment="1">
      <alignment vertical="center"/>
    </xf>
    <xf numFmtId="167" fontId="10" fillId="0" borderId="12" xfId="0" applyNumberFormat="1" applyFont="1" applyFill="1" applyBorder="1" applyAlignment="1">
      <alignment vertical="center"/>
    </xf>
    <xf numFmtId="167" fontId="9" fillId="0" borderId="13" xfId="0" applyNumberFormat="1" applyFont="1" applyFill="1" applyBorder="1" applyAlignment="1">
      <alignment vertical="center"/>
    </xf>
    <xf numFmtId="0" fontId="7" fillId="0" borderId="14" xfId="0" applyNumberFormat="1" applyFont="1" applyFill="1" applyBorder="1" applyAlignment="1">
      <alignment horizontal="left" vertical="center"/>
    </xf>
    <xf numFmtId="166" fontId="9" fillId="0" borderId="15" xfId="0" applyNumberFormat="1" applyFont="1" applyFill="1" applyBorder="1" applyAlignment="1" applyProtection="1">
      <alignment horizontal="center" vertical="center"/>
      <protection locked="0"/>
    </xf>
    <xf numFmtId="9" fontId="10" fillId="0" borderId="15" xfId="0" applyNumberFormat="1" applyFont="1" applyFill="1" applyBorder="1" applyAlignment="1">
      <alignment horizontal="center" vertical="center" wrapText="1"/>
    </xf>
    <xf numFmtId="166" fontId="10" fillId="0" borderId="15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vertical="center"/>
    </xf>
    <xf numFmtId="0" fontId="10" fillId="0" borderId="15" xfId="0" applyNumberFormat="1" applyFont="1" applyFill="1" applyBorder="1" applyAlignment="1">
      <alignment horizontal="center" vertical="center" wrapText="1"/>
    </xf>
    <xf numFmtId="167" fontId="10" fillId="0" borderId="15" xfId="0" applyNumberFormat="1" applyFont="1" applyFill="1" applyBorder="1" applyAlignment="1">
      <alignment vertical="center"/>
    </xf>
    <xf numFmtId="0" fontId="10" fillId="0" borderId="11" xfId="0" applyNumberFormat="1" applyFont="1" applyFill="1" applyBorder="1" applyAlignment="1">
      <alignment vertical="center"/>
    </xf>
    <xf numFmtId="9" fontId="10" fillId="0" borderId="23" xfId="0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166" fontId="9" fillId="0" borderId="16" xfId="0" applyNumberFormat="1" applyFont="1" applyFill="1" applyBorder="1" applyAlignment="1">
      <alignment vertical="center"/>
    </xf>
    <xf numFmtId="0" fontId="10" fillId="0" borderId="18" xfId="0" applyNumberFormat="1" applyFont="1" applyFill="1" applyBorder="1" applyAlignment="1">
      <alignment vertical="center"/>
    </xf>
    <xf numFmtId="0" fontId="7" fillId="0" borderId="24" xfId="0" applyNumberFormat="1" applyFont="1" applyFill="1" applyBorder="1" applyAlignment="1">
      <alignment horizontal="right" vertical="center"/>
    </xf>
    <xf numFmtId="164" fontId="10" fillId="0" borderId="25" xfId="0" applyNumberFormat="1" applyFont="1" applyFill="1" applyBorder="1" applyAlignment="1">
      <alignment vertical="center"/>
    </xf>
    <xf numFmtId="0" fontId="10" fillId="0" borderId="25" xfId="0" applyNumberFormat="1" applyFont="1" applyFill="1" applyBorder="1" applyAlignment="1">
      <alignment vertical="center"/>
    </xf>
    <xf numFmtId="167" fontId="10" fillId="0" borderId="25" xfId="0" applyNumberFormat="1" applyFont="1" applyFill="1" applyBorder="1" applyAlignment="1">
      <alignment vertical="center"/>
    </xf>
    <xf numFmtId="0" fontId="10" fillId="0" borderId="26" xfId="0" applyNumberFormat="1" applyFont="1" applyFill="1" applyBorder="1" applyAlignment="1">
      <alignment vertical="center"/>
    </xf>
    <xf numFmtId="0" fontId="7" fillId="0" borderId="27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0" fontId="10" fillId="0" borderId="27" xfId="0" applyNumberFormat="1" applyFont="1" applyFill="1" applyBorder="1" applyAlignment="1">
      <alignment horizontal="left" vertical="center" wrapText="1"/>
    </xf>
    <xf numFmtId="167" fontId="10" fillId="0" borderId="28" xfId="0" applyNumberFormat="1" applyFont="1" applyFill="1" applyBorder="1" applyAlignment="1">
      <alignment vertical="center"/>
    </xf>
    <xf numFmtId="166" fontId="7" fillId="0" borderId="29" xfId="0" applyNumberFormat="1" applyFont="1" applyFill="1" applyBorder="1" applyAlignment="1">
      <alignment vertical="center"/>
    </xf>
    <xf numFmtId="166" fontId="3" fillId="0" borderId="30" xfId="0" applyNumberFormat="1" applyFont="1" applyFill="1" applyBorder="1" applyAlignment="1">
      <alignment vertical="center"/>
    </xf>
    <xf numFmtId="166" fontId="10" fillId="0" borderId="29" xfId="0" applyNumberFormat="1" applyFont="1" applyFill="1" applyBorder="1" applyAlignment="1">
      <alignment vertical="center"/>
    </xf>
    <xf numFmtId="166" fontId="7" fillId="0" borderId="31" xfId="0" applyNumberFormat="1" applyFont="1" applyFill="1" applyBorder="1" applyAlignment="1">
      <alignment vertical="center"/>
    </xf>
    <xf numFmtId="166" fontId="11" fillId="0" borderId="4" xfId="0" applyNumberFormat="1" applyFont="1" applyFill="1" applyBorder="1" applyAlignment="1" applyProtection="1">
      <alignment horizontal="center" vertical="center"/>
      <protection locked="0"/>
    </xf>
    <xf numFmtId="166" fontId="12" fillId="0" borderId="5" xfId="0" applyNumberFormat="1" applyFont="1" applyFill="1" applyBorder="1" applyAlignment="1" applyProtection="1">
      <alignment vertical="center"/>
      <protection locked="0"/>
    </xf>
    <xf numFmtId="166" fontId="12" fillId="0" borderId="32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>
      <alignment horizontal="centerContinuous" vertical="center"/>
    </xf>
    <xf numFmtId="164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Continuous" vertical="center"/>
    </xf>
    <xf numFmtId="0" fontId="0" fillId="0" borderId="0" xfId="0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>
      <alignment horizontal="centerContinuous" vertical="center"/>
    </xf>
    <xf numFmtId="164" fontId="7" fillId="0" borderId="0" xfId="0" applyNumberFormat="1" applyFont="1" applyBorder="1" applyAlignment="1">
      <alignment horizontal="right" vertical="center"/>
    </xf>
    <xf numFmtId="164" fontId="3" fillId="0" borderId="3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view="pageLayout" zoomScaleNormal="113" workbookViewId="0">
      <selection sqref="A1:F34"/>
    </sheetView>
  </sheetViews>
  <sheetFormatPr defaultRowHeight="12.75" x14ac:dyDescent="0.2"/>
  <cols>
    <col min="1" max="1" width="31.85546875" bestFit="1" customWidth="1"/>
    <col min="2" max="2" width="19" customWidth="1"/>
    <col min="3" max="3" width="18.7109375" bestFit="1" customWidth="1"/>
    <col min="4" max="4" width="20" bestFit="1" customWidth="1"/>
    <col min="5" max="5" width="16" bestFit="1" customWidth="1"/>
    <col min="6" max="6" width="22.5703125" customWidth="1"/>
    <col min="7" max="25" width="7" bestFit="1" customWidth="1"/>
    <col min="26" max="26" width="18" customWidth="1"/>
    <col min="27" max="27" width="8" bestFit="1" customWidth="1"/>
  </cols>
  <sheetData>
    <row r="1" spans="1:27" ht="47.25" x14ac:dyDescent="0.2">
      <c r="A1" s="15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7" t="s">
        <v>37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x14ac:dyDescent="0.2">
      <c r="A2" s="20" t="s">
        <v>5</v>
      </c>
      <c r="B2" s="21">
        <v>100000</v>
      </c>
      <c r="C2" s="22"/>
      <c r="D2" s="23">
        <v>150000</v>
      </c>
      <c r="E2" s="24">
        <v>0</v>
      </c>
      <c r="F2" s="74">
        <f>B2-E2</f>
        <v>100000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x14ac:dyDescent="0.2">
      <c r="A3" s="25" t="s">
        <v>6</v>
      </c>
      <c r="B3" s="26">
        <v>50000</v>
      </c>
      <c r="C3" s="27">
        <f>B3/B2</f>
        <v>0.5</v>
      </c>
      <c r="D3" s="28">
        <f>D2*C3</f>
        <v>75000</v>
      </c>
      <c r="E3" s="29">
        <v>0</v>
      </c>
      <c r="F3" s="75">
        <f>B3-E3</f>
        <v>50000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x14ac:dyDescent="0.2">
      <c r="A4" s="30" t="s">
        <v>7</v>
      </c>
      <c r="B4" s="31"/>
      <c r="C4" s="32"/>
      <c r="D4" s="33"/>
      <c r="E4" s="34">
        <v>0</v>
      </c>
      <c r="F4" s="76">
        <f>B4-E4</f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x14ac:dyDescent="0.2">
      <c r="A5" s="35" t="s">
        <v>8</v>
      </c>
      <c r="B5" s="36">
        <f>SUM(B2:B4)</f>
        <v>150000</v>
      </c>
      <c r="C5" s="37" t="s">
        <v>9</v>
      </c>
      <c r="D5" s="38">
        <f>SUBTOTAL(9,D2:D4)</f>
        <v>225000</v>
      </c>
      <c r="E5" s="39">
        <f>SUM(E2:E4)</f>
        <v>0</v>
      </c>
      <c r="F5" s="8">
        <f>SUBTOTAL(9,F2:F4)</f>
        <v>150000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">
        <v>2</v>
      </c>
      <c r="AA5" s="3"/>
    </row>
    <row r="6" spans="1:27" ht="6" customHeight="1" x14ac:dyDescent="0.2">
      <c r="A6" s="40"/>
      <c r="B6" s="41"/>
      <c r="C6" s="22"/>
      <c r="D6" s="42"/>
      <c r="E6" s="43"/>
      <c r="F6" s="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x14ac:dyDescent="0.2">
      <c r="A7" s="44" t="s">
        <v>10</v>
      </c>
      <c r="B7" s="45">
        <v>10000</v>
      </c>
      <c r="C7" s="46">
        <f>B7/B2</f>
        <v>0.1</v>
      </c>
      <c r="D7" s="47">
        <f>D2*C7</f>
        <v>15000</v>
      </c>
      <c r="E7" s="29">
        <v>0</v>
      </c>
      <c r="F7" s="75">
        <f>B7-E7</f>
        <v>10000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x14ac:dyDescent="0.2">
      <c r="A8" s="30" t="s">
        <v>7</v>
      </c>
      <c r="B8" s="31"/>
      <c r="C8" s="32"/>
      <c r="D8" s="33"/>
      <c r="E8" s="34">
        <v>0</v>
      </c>
      <c r="F8" s="76">
        <f>B8-E8</f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x14ac:dyDescent="0.25">
      <c r="A9" s="48" t="s">
        <v>11</v>
      </c>
      <c r="B9" s="36">
        <f>SUM(B7:B8)</f>
        <v>10000</v>
      </c>
      <c r="C9" s="37" t="s">
        <v>12</v>
      </c>
      <c r="D9" s="38">
        <f>SUBTOTAL(9,D6:D8)</f>
        <v>15000</v>
      </c>
      <c r="E9" s="39">
        <f>SUM(E6:E8)</f>
        <v>0</v>
      </c>
      <c r="F9" s="8">
        <f>SUBTOTAL(9,F6:F8)</f>
        <v>10000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2">
        <v>1</v>
      </c>
      <c r="AA9" s="3"/>
    </row>
    <row r="10" spans="1:27" ht="6" customHeight="1" x14ac:dyDescent="0.2">
      <c r="A10" s="40"/>
      <c r="B10" s="41"/>
      <c r="C10" s="22"/>
      <c r="D10" s="42"/>
      <c r="E10" s="43"/>
      <c r="F10" s="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x14ac:dyDescent="0.2">
      <c r="A11" s="44" t="s">
        <v>13</v>
      </c>
      <c r="B11" s="45">
        <v>70000</v>
      </c>
      <c r="C11" s="46">
        <f>B11/B2</f>
        <v>0.7</v>
      </c>
      <c r="D11" s="47">
        <f>D2*C11</f>
        <v>105000</v>
      </c>
      <c r="E11" s="29">
        <v>0</v>
      </c>
      <c r="F11" s="75">
        <f>B11-E11</f>
        <v>70000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 x14ac:dyDescent="0.2">
      <c r="A12" s="25" t="s">
        <v>14</v>
      </c>
      <c r="B12" s="49"/>
      <c r="C12" s="50"/>
      <c r="D12" s="51"/>
      <c r="E12" s="29">
        <v>0</v>
      </c>
      <c r="F12" s="75">
        <f>B12-E12</f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" x14ac:dyDescent="0.2">
      <c r="A13" s="30" t="s">
        <v>7</v>
      </c>
      <c r="B13" s="31"/>
      <c r="C13" s="32"/>
      <c r="D13" s="33"/>
      <c r="E13" s="34">
        <v>0</v>
      </c>
      <c r="F13" s="76">
        <f>B13-E13</f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x14ac:dyDescent="0.2">
      <c r="A14" s="35" t="s">
        <v>15</v>
      </c>
      <c r="B14" s="36">
        <f>SUM(B11:B13)</f>
        <v>70000</v>
      </c>
      <c r="C14" s="37" t="s">
        <v>16</v>
      </c>
      <c r="D14" s="38">
        <f>SUBTOTAL(9,D10:D13)</f>
        <v>105000</v>
      </c>
      <c r="E14" s="39">
        <f>SUM(E10:E13)</f>
        <v>0</v>
      </c>
      <c r="F14" s="8">
        <f>SUBTOTAL(9,F11:F13)</f>
        <v>70000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2">
        <v>4</v>
      </c>
      <c r="AA14" s="3"/>
    </row>
    <row r="15" spans="1:27" ht="6" customHeight="1" x14ac:dyDescent="0.2">
      <c r="A15" s="52"/>
      <c r="B15" s="41"/>
      <c r="C15" s="22"/>
      <c r="D15" s="42"/>
      <c r="E15" s="43"/>
      <c r="F15" s="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x14ac:dyDescent="0.2">
      <c r="A16" s="44" t="s">
        <v>17</v>
      </c>
      <c r="B16" s="45">
        <v>50000</v>
      </c>
      <c r="C16" s="53">
        <f>B16/B2</f>
        <v>0.5</v>
      </c>
      <c r="D16" s="47">
        <f>D2*C16</f>
        <v>75000</v>
      </c>
      <c r="E16" s="29">
        <v>0</v>
      </c>
      <c r="F16" s="75">
        <f>B16-E16</f>
        <v>50000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" x14ac:dyDescent="0.2">
      <c r="A17" s="30" t="s">
        <v>7</v>
      </c>
      <c r="B17" s="31"/>
      <c r="C17" s="54" t="s">
        <v>33</v>
      </c>
      <c r="D17" s="33"/>
      <c r="E17" s="34">
        <v>0</v>
      </c>
      <c r="F17" s="76">
        <f>B17-E17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x14ac:dyDescent="0.2">
      <c r="A18" s="35" t="s">
        <v>18</v>
      </c>
      <c r="B18" s="36">
        <f>SUM(B16:B17)</f>
        <v>50000</v>
      </c>
      <c r="C18" s="55" t="s">
        <v>19</v>
      </c>
      <c r="D18" s="38">
        <f>SUBTOTAL(9,D15:D17)</f>
        <v>75000</v>
      </c>
      <c r="E18" s="39">
        <f>SUM(E15:E17)</f>
        <v>0</v>
      </c>
      <c r="F18" s="8">
        <f>SUBTOTAL(9,F15:F17)</f>
        <v>50000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2">
        <v>3</v>
      </c>
      <c r="AA18" s="3"/>
    </row>
    <row r="19" spans="1:27" ht="6" customHeight="1" x14ac:dyDescent="0.2">
      <c r="A19" s="52"/>
      <c r="B19" s="41"/>
      <c r="C19" s="22"/>
      <c r="D19" s="42"/>
      <c r="E19" s="43"/>
      <c r="F19" s="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x14ac:dyDescent="0.2">
      <c r="A20" s="44" t="s">
        <v>20</v>
      </c>
      <c r="B20" s="56"/>
      <c r="C20" s="57"/>
      <c r="D20" s="51"/>
      <c r="E20" s="58"/>
      <c r="F20" s="1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" x14ac:dyDescent="0.2">
      <c r="A21" s="25" t="s">
        <v>21</v>
      </c>
      <c r="B21" s="49">
        <f>SUM(B5*0.05)</f>
        <v>7500</v>
      </c>
      <c r="C21" s="27" t="s">
        <v>22</v>
      </c>
      <c r="D21" s="28">
        <f>SUM(D5*0.05)</f>
        <v>11250</v>
      </c>
      <c r="E21" s="29">
        <v>0</v>
      </c>
      <c r="F21" s="75">
        <f t="shared" ref="F21:F26" si="0">B21-E21</f>
        <v>7500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" x14ac:dyDescent="0.2">
      <c r="A22" s="25" t="s">
        <v>23</v>
      </c>
      <c r="B22" s="49">
        <f>SUM(B7*0.05)</f>
        <v>500</v>
      </c>
      <c r="C22" s="57" t="s">
        <v>24</v>
      </c>
      <c r="D22" s="28">
        <f>SUM(D7*0.05)</f>
        <v>750</v>
      </c>
      <c r="E22" s="29">
        <v>0</v>
      </c>
      <c r="F22" s="75">
        <f t="shared" si="0"/>
        <v>500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" x14ac:dyDescent="0.2">
      <c r="A23" s="25" t="s">
        <v>25</v>
      </c>
      <c r="B23" s="49">
        <f>SUM(B14*0.05)</f>
        <v>3500</v>
      </c>
      <c r="C23" s="57" t="s">
        <v>26</v>
      </c>
      <c r="D23" s="28">
        <f>SUM(D14*0.05)</f>
        <v>5250</v>
      </c>
      <c r="E23" s="29">
        <v>0</v>
      </c>
      <c r="F23" s="75">
        <f t="shared" si="0"/>
        <v>3500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" x14ac:dyDescent="0.2">
      <c r="A24" s="25" t="s">
        <v>27</v>
      </c>
      <c r="B24" s="49">
        <f>SUM(B5*0.05)</f>
        <v>7500</v>
      </c>
      <c r="C24" s="27" t="s">
        <v>22</v>
      </c>
      <c r="D24" s="28">
        <f>SUM(D5*0.05)</f>
        <v>11250</v>
      </c>
      <c r="E24" s="29">
        <v>0</v>
      </c>
      <c r="F24" s="75">
        <f t="shared" si="0"/>
        <v>7500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" x14ac:dyDescent="0.2">
      <c r="A25" s="25" t="s">
        <v>28</v>
      </c>
      <c r="B25" s="26">
        <v>20000</v>
      </c>
      <c r="C25" s="27">
        <f>B25/B2</f>
        <v>0.2</v>
      </c>
      <c r="D25" s="51">
        <f>C25*D2</f>
        <v>30000</v>
      </c>
      <c r="E25" s="29">
        <v>0</v>
      </c>
      <c r="F25" s="75">
        <f t="shared" si="0"/>
        <v>20000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" x14ac:dyDescent="0.2">
      <c r="A26" s="30" t="s">
        <v>32</v>
      </c>
      <c r="B26" s="31"/>
      <c r="C26" s="59"/>
      <c r="D26" s="33"/>
      <c r="E26" s="34">
        <v>0</v>
      </c>
      <c r="F26" s="76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35" t="s">
        <v>29</v>
      </c>
      <c r="B27" s="36">
        <f>SUM(B21:B26)</f>
        <v>39000</v>
      </c>
      <c r="C27" s="55" t="s">
        <v>30</v>
      </c>
      <c r="D27" s="38">
        <f>SUBTOTAL(9,D20:D26)</f>
        <v>58500</v>
      </c>
      <c r="E27" s="39">
        <f>SUM(E19:E26)</f>
        <v>0</v>
      </c>
      <c r="F27" s="8">
        <f>SUBTOTAL(9,F24:F26)</f>
        <v>27500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6" customHeight="1" x14ac:dyDescent="0.2">
      <c r="A28" s="60"/>
      <c r="B28" s="61"/>
      <c r="C28" s="62"/>
      <c r="D28" s="63"/>
      <c r="E28" s="64"/>
      <c r="F28" s="1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65" t="s">
        <v>36</v>
      </c>
      <c r="B29" s="66">
        <f>SUM(B5,B9,B14,B18,B27)</f>
        <v>319000</v>
      </c>
      <c r="C29" s="67" t="s">
        <v>35</v>
      </c>
      <c r="D29" s="70">
        <f>SUBTOTAL(9,D2:D27)</f>
        <v>478500</v>
      </c>
      <c r="E29" s="70">
        <f>SUBTOTAL(9,E2:E27)</f>
        <v>0</v>
      </c>
      <c r="F29" s="73">
        <f>SUBTOTAL(9,F2:F27)</f>
        <v>319000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68"/>
      <c r="B30" s="82" t="s">
        <v>34</v>
      </c>
      <c r="C30" s="82"/>
      <c r="D30" s="72">
        <f>(E29)</f>
        <v>0</v>
      </c>
      <c r="E30" s="69"/>
      <c r="F30" s="1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8.75" thickBot="1" x14ac:dyDescent="0.3">
      <c r="A31" s="5"/>
      <c r="B31" s="83" t="s">
        <v>31</v>
      </c>
      <c r="C31" s="83"/>
      <c r="D31" s="71">
        <f>(D29-D30)</f>
        <v>478500</v>
      </c>
      <c r="E31" s="13"/>
      <c r="F31" s="1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2.75" customHeight="1" x14ac:dyDescent="0.2">
      <c r="A32" s="81" t="s">
        <v>40</v>
      </c>
      <c r="B32" s="78"/>
      <c r="C32" s="77"/>
      <c r="D32" s="79"/>
      <c r="E32" s="77"/>
      <c r="F32" s="8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1" x14ac:dyDescent="0.2">
      <c r="A33" s="6" t="s">
        <v>38</v>
      </c>
    </row>
    <row r="34" spans="1:1" x14ac:dyDescent="0.2">
      <c r="A34" s="6" t="s">
        <v>39</v>
      </c>
    </row>
    <row r="36" spans="1:1" x14ac:dyDescent="0.2">
      <c r="A36" s="6"/>
    </row>
  </sheetData>
  <mergeCells count="2">
    <mergeCell ref="B30:C30"/>
    <mergeCell ref="B31:C31"/>
  </mergeCells>
  <phoneticPr fontId="6" type="noConversion"/>
  <pageMargins left="0.75" right="0.75" top="1" bottom="1" header="0.5" footer="0.5"/>
  <pageSetup scale="43" firstPageNumber="0" orientation="landscape" horizontalDpi="144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2018-07-16T23:22:31Z</dcterms:created>
  <dcterms:modified xsi:type="dcterms:W3CDTF">2018-07-16T23:22:31Z</dcterms:modified>
</cp:coreProperties>
</file>